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ikena.ukperaj\Desktop\"/>
    </mc:Choice>
  </mc:AlternateContent>
  <bookViews>
    <workbookView xWindow="0" yWindow="0" windowWidth="21570" windowHeight="8145" activeTab="2"/>
  </bookViews>
  <sheets>
    <sheet name="ADMIN_CASES" sheetId="1" r:id="rId1"/>
    <sheet name="STATS BY 1 INST COURT" sheetId="5" r:id="rId2"/>
    <sheet name="ADMIN_AGE_PEND" sheetId="7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H12" i="7" l="1"/>
  <c r="H16" i="7" s="1"/>
  <c r="I12" i="7"/>
  <c r="I16" i="7" s="1"/>
  <c r="J12" i="7"/>
  <c r="J16" i="7" s="1"/>
  <c r="K12" i="7"/>
  <c r="K16" i="7" s="1"/>
  <c r="L12" i="7"/>
  <c r="L16" i="7" s="1"/>
  <c r="M12" i="7"/>
  <c r="M16" i="7" s="1"/>
  <c r="O18" i="5" l="1"/>
  <c r="M18" i="5"/>
  <c r="N18" i="5" s="1"/>
  <c r="K18" i="5"/>
  <c r="I18" i="5"/>
  <c r="J18" i="5" s="1"/>
  <c r="H18" i="5"/>
  <c r="G18" i="5"/>
  <c r="F18" i="5"/>
  <c r="R17" i="5"/>
  <c r="Q17" i="5" s="1"/>
  <c r="P17" i="5"/>
  <c r="N17" i="5"/>
  <c r="L17" i="5"/>
  <c r="J17" i="5"/>
  <c r="R16" i="5"/>
  <c r="Q16" i="5"/>
  <c r="P16" i="5"/>
  <c r="N16" i="5"/>
  <c r="L16" i="5"/>
  <c r="J16" i="5"/>
  <c r="R15" i="5"/>
  <c r="Q15" i="5" s="1"/>
  <c r="P15" i="5"/>
  <c r="N15" i="5"/>
  <c r="L15" i="5"/>
  <c r="J15" i="5"/>
  <c r="R14" i="5"/>
  <c r="Q14" i="5" s="1"/>
  <c r="P14" i="5"/>
  <c r="N14" i="5"/>
  <c r="L14" i="5"/>
  <c r="J14" i="5"/>
  <c r="R13" i="5"/>
  <c r="Q13" i="5" s="1"/>
  <c r="P13" i="5"/>
  <c r="N13" i="5"/>
  <c r="L13" i="5"/>
  <c r="J13" i="5"/>
  <c r="R12" i="5"/>
  <c r="Q12" i="5" s="1"/>
  <c r="P12" i="5"/>
  <c r="N12" i="5"/>
  <c r="L12" i="5"/>
  <c r="J12" i="5"/>
  <c r="AB17" i="1"/>
  <c r="W17" i="1"/>
  <c r="U17" i="1"/>
  <c r="S17" i="1"/>
  <c r="Q17" i="1"/>
  <c r="O17" i="1"/>
  <c r="M17" i="1"/>
  <c r="L17" i="1" s="1"/>
  <c r="G15" i="7" s="1"/>
  <c r="AB16" i="1"/>
  <c r="W16" i="1"/>
  <c r="U16" i="1"/>
  <c r="S16" i="1"/>
  <c r="Q16" i="1"/>
  <c r="O16" i="1"/>
  <c r="M16" i="1"/>
  <c r="L16" i="1"/>
  <c r="AB15" i="1"/>
  <c r="W15" i="1"/>
  <c r="U15" i="1"/>
  <c r="S15" i="1"/>
  <c r="Q15" i="1"/>
  <c r="O15" i="1"/>
  <c r="M15" i="1"/>
  <c r="L15" i="1" s="1"/>
  <c r="G13" i="7" s="1"/>
  <c r="R13" i="7" s="1"/>
  <c r="AA14" i="1"/>
  <c r="AA18" i="1" s="1"/>
  <c r="Y14" i="1"/>
  <c r="Y18" i="1" s="1"/>
  <c r="T14" i="1"/>
  <c r="T18" i="1" s="1"/>
  <c r="R14" i="1"/>
  <c r="R18" i="1" s="1"/>
  <c r="P14" i="1"/>
  <c r="P18" i="1" s="1"/>
  <c r="N14" i="1"/>
  <c r="N18" i="1" s="1"/>
  <c r="K14" i="1"/>
  <c r="K18" i="1" s="1"/>
  <c r="J14" i="1"/>
  <c r="I14" i="1"/>
  <c r="P13" i="7" l="1"/>
  <c r="S15" i="7"/>
  <c r="R15" i="7"/>
  <c r="N15" i="7"/>
  <c r="O15" i="7"/>
  <c r="Q15" i="7"/>
  <c r="P15" i="7"/>
  <c r="J32" i="1"/>
  <c r="J18" i="1"/>
  <c r="Q13" i="7"/>
  <c r="M14" i="1"/>
  <c r="L14" i="1" s="1"/>
  <c r="I18" i="1"/>
  <c r="M18" i="1" s="1"/>
  <c r="Z16" i="1"/>
  <c r="G14" i="7"/>
  <c r="O13" i="7"/>
  <c r="S13" i="7"/>
  <c r="L18" i="5"/>
  <c r="N13" i="7"/>
  <c r="R18" i="5"/>
  <c r="Q18" i="5" s="1"/>
  <c r="P18" i="5"/>
  <c r="Q14" i="1"/>
  <c r="AB14" i="1"/>
  <c r="O14" i="1"/>
  <c r="K32" i="1"/>
  <c r="U14" i="1"/>
  <c r="O18" i="1"/>
  <c r="S14" i="1"/>
  <c r="W14" i="1"/>
  <c r="X16" i="1"/>
  <c r="S18" i="1"/>
  <c r="X15" i="1"/>
  <c r="Z15" i="1"/>
  <c r="X17" i="1"/>
  <c r="Z17" i="1"/>
  <c r="W18" i="1"/>
  <c r="G12" i="7" l="1"/>
  <c r="X14" i="1"/>
  <c r="Z14" i="1"/>
  <c r="R14" i="7"/>
  <c r="O14" i="7"/>
  <c r="Q14" i="7"/>
  <c r="P14" i="7"/>
  <c r="N14" i="7"/>
  <c r="S14" i="7"/>
  <c r="U18" i="1"/>
  <c r="Q18" i="1"/>
  <c r="AB18" i="1"/>
  <c r="L32" i="1"/>
  <c r="L18" i="1"/>
  <c r="G16" i="7" l="1"/>
  <c r="P12" i="7"/>
  <c r="O12" i="7"/>
  <c r="R12" i="7"/>
  <c r="S12" i="7"/>
  <c r="Q12" i="7"/>
  <c r="N12" i="7"/>
  <c r="X18" i="1"/>
  <c r="Z18" i="1"/>
  <c r="S16" i="7" l="1"/>
  <c r="N16" i="7"/>
  <c r="R16" i="7"/>
  <c r="O16" i="7"/>
  <c r="Q16" i="7"/>
  <c r="P16" i="7"/>
</calcChain>
</file>

<file path=xl/sharedStrings.xml><?xml version="1.0" encoding="utf-8"?>
<sst xmlns="http://schemas.openxmlformats.org/spreadsheetml/2006/main" count="114" uniqueCount="93">
  <si>
    <r>
      <rPr>
        <b/>
        <sz val="10"/>
        <color theme="1"/>
        <rFont val="Calibri"/>
        <family val="2"/>
        <scheme val="minor"/>
      </rPr>
      <t>A.</t>
    </r>
  </si>
  <si>
    <r>
      <rPr>
        <b/>
        <sz val="10"/>
        <color theme="1"/>
        <rFont val="Calibri"/>
        <family val="2"/>
        <scheme val="minor"/>
      </rPr>
      <t>A.1</t>
    </r>
  </si>
  <si>
    <r>
      <rPr>
        <b/>
        <sz val="10"/>
        <rFont val="Calibri"/>
        <family val="2"/>
        <scheme val="minor"/>
      </rPr>
      <t>Norma e likuidimit të çështjeve (%)</t>
    </r>
  </si>
  <si>
    <r>
      <rPr>
        <b/>
        <sz val="10"/>
        <rFont val="Calibri"/>
        <family val="2"/>
        <scheme val="minor"/>
      </rPr>
      <t>Koha deri në zgjidhjen e çështjes (ditë)</t>
    </r>
  </si>
  <si>
    <r>
      <rPr>
        <b/>
        <sz val="10"/>
        <rFont val="Calibri"/>
        <family val="2"/>
      </rPr>
      <t>&lt; 6 muaj</t>
    </r>
  </si>
  <si>
    <r>
      <rPr>
        <b/>
        <sz val="10"/>
        <rFont val="Calibri"/>
        <family val="2"/>
      </rPr>
      <t>6 - 12 muaj</t>
    </r>
  </si>
  <si>
    <r>
      <rPr>
        <b/>
        <sz val="10"/>
        <rFont val="Calibri"/>
        <family val="2"/>
      </rPr>
      <t>1 - 2 vjet</t>
    </r>
  </si>
  <si>
    <r>
      <rPr>
        <b/>
        <sz val="10"/>
        <rFont val="Calibri"/>
        <family val="2"/>
        <scheme val="minor"/>
      </rPr>
      <t>Kohëzgjatja mesatare (ditë)</t>
    </r>
  </si>
  <si>
    <r>
      <rPr>
        <b/>
        <sz val="10"/>
        <rFont val="Calibri"/>
        <family val="2"/>
        <scheme val="minor"/>
      </rPr>
      <t>Nr.</t>
    </r>
  </si>
  <si>
    <r>
      <rPr>
        <b/>
        <sz val="10"/>
        <rFont val="Calibri"/>
        <family val="2"/>
        <scheme val="minor"/>
      </rPr>
      <t>%</t>
    </r>
  </si>
  <si>
    <r>
      <rPr>
        <b/>
        <sz val="10"/>
        <color theme="1"/>
        <rFont val="Calibri"/>
        <family val="2"/>
        <scheme val="minor"/>
      </rPr>
      <t>Çështje të gjykuara</t>
    </r>
  </si>
  <si>
    <r>
      <rPr>
        <b/>
        <sz val="10"/>
        <rFont val="Calibri"/>
        <family val="2"/>
        <scheme val="minor"/>
      </rPr>
      <t>KOHËZGJATJA E ÇËSHTJEVE TË GJYKUARA</t>
    </r>
  </si>
  <si>
    <r>
      <rPr>
        <b/>
        <sz val="10"/>
        <rFont val="Calibri"/>
        <family val="2"/>
        <scheme val="minor"/>
      </rPr>
      <t>TREGUESIT E EFICENCWS</t>
    </r>
  </si>
  <si>
    <r>
      <rPr>
        <b/>
        <sz val="10"/>
        <color theme="1"/>
        <rFont val="Calibri"/>
        <family val="2"/>
        <scheme val="minor"/>
      </rPr>
      <t>Çështje të reja të paraqitura në gjykatë</t>
    </r>
  </si>
  <si>
    <r>
      <rPr>
        <b/>
        <sz val="10"/>
        <color theme="1"/>
        <rFont val="Calibri"/>
        <family val="2"/>
        <scheme val="minor"/>
      </rPr>
      <t>Çështje të regjistruara gjithsej</t>
    </r>
  </si>
  <si>
    <r>
      <rPr>
        <b/>
        <sz val="11"/>
        <color theme="1"/>
        <rFont val="Calibri"/>
        <family val="2"/>
        <scheme val="minor"/>
      </rPr>
      <t>GJYKATA ADMINISTRATIVE E APELIT          PERIUDHA E REFERENCËS: NGA _______________ DERI NË _______________</t>
    </r>
  </si>
  <si>
    <r>
      <rPr>
        <b/>
        <sz val="10"/>
        <color theme="1"/>
        <rFont val="Calibri"/>
        <family val="2"/>
        <scheme val="minor"/>
      </rPr>
      <t>Në pritje të gjykimit në fillim të periudhës</t>
    </r>
  </si>
  <si>
    <r>
      <rPr>
        <b/>
        <sz val="10"/>
        <rFont val="Calibri"/>
        <family val="2"/>
      </rPr>
      <t>&gt; 2 vite</t>
    </r>
  </si>
  <si>
    <r>
      <rPr>
        <b/>
        <sz val="10"/>
        <rFont val="Calibri"/>
        <family val="2"/>
        <scheme val="minor"/>
      </rPr>
      <t xml:space="preserve">Çështje më të vjetra se 2 vjet në fund periudhës </t>
    </r>
  </si>
  <si>
    <r>
      <rPr>
        <b/>
        <sz val="10"/>
        <rFont val="Calibri"/>
        <family val="2"/>
        <scheme val="minor"/>
      </rPr>
      <t>Lloji i çështjes</t>
    </r>
  </si>
  <si>
    <r>
      <rPr>
        <b/>
        <sz val="10"/>
        <color theme="1"/>
        <rFont val="Calibri"/>
        <family val="2"/>
        <scheme val="minor"/>
      </rPr>
      <t>Lloji i çështjes</t>
    </r>
  </si>
  <si>
    <r>
      <rPr>
        <b/>
        <sz val="10"/>
        <rFont val="Calibri"/>
        <family val="2"/>
      </rPr>
      <t>6-12 muaj</t>
    </r>
  </si>
  <si>
    <r>
      <rPr>
        <b/>
        <sz val="10"/>
        <rFont val="Calibri"/>
        <family val="2"/>
      </rPr>
      <t>1-2 vjet</t>
    </r>
  </si>
  <si>
    <r>
      <rPr>
        <b/>
        <sz val="10"/>
        <rFont val="Calibri"/>
        <family val="2"/>
      </rPr>
      <t>2-3 vjet</t>
    </r>
  </si>
  <si>
    <r>
      <rPr>
        <b/>
        <sz val="10"/>
        <rFont val="Calibri"/>
        <family val="2"/>
      </rPr>
      <t>3-5 vjet</t>
    </r>
  </si>
  <si>
    <r>
      <rPr>
        <b/>
        <sz val="10"/>
        <rFont val="Calibri"/>
        <family val="2"/>
      </rPr>
      <t>&gt; 5 vjet</t>
    </r>
  </si>
  <si>
    <r>
      <rPr>
        <b/>
        <sz val="11"/>
        <color theme="1"/>
        <rFont val="Calibri"/>
        <family val="2"/>
        <scheme val="minor"/>
      </rPr>
      <t xml:space="preserve">STATISTIKAT PËR NGARKESËN DHE PRODUKTIVITETIN E GJYQTARËVE </t>
    </r>
  </si>
  <si>
    <r>
      <rPr>
        <b/>
        <sz val="10"/>
        <color theme="1"/>
        <rFont val="Calibri"/>
        <family val="2"/>
        <scheme val="minor"/>
      </rPr>
      <t xml:space="preserve">Numri i gjyqtarëve në gjykatë </t>
    </r>
  </si>
  <si>
    <r>
      <rPr>
        <b/>
        <sz val="10"/>
        <color theme="1"/>
        <rFont val="Calibri"/>
        <family val="2"/>
        <scheme val="minor"/>
      </rPr>
      <t>Totali i çështjeve të reja të paraqitura për gjyqtar</t>
    </r>
  </si>
  <si>
    <r>
      <rPr>
        <b/>
        <sz val="10"/>
        <rFont val="Calibri"/>
        <family val="2"/>
        <scheme val="minor"/>
      </rPr>
      <t>Tjetër</t>
    </r>
  </si>
  <si>
    <r>
      <rPr>
        <b/>
        <sz val="10"/>
        <rFont val="Calibri"/>
        <family val="2"/>
        <scheme val="minor"/>
      </rPr>
      <t>Dërguar për rigjykim</t>
    </r>
  </si>
  <si>
    <r>
      <rPr>
        <b/>
        <sz val="10"/>
        <rFont val="Calibri"/>
        <family val="2"/>
        <scheme val="minor"/>
      </rPr>
      <t>Të ndryshuara</t>
    </r>
  </si>
  <si>
    <r>
      <rPr>
        <b/>
        <sz val="11"/>
        <rFont val="Calibri"/>
        <family val="2"/>
        <scheme val="minor"/>
      </rPr>
      <t>STATISTIKAT PËR ÇËSHTJET ADMINISTRATIVE TË APELIT SIPAS LLOJIT TË ÇËSHTJES</t>
    </r>
  </si>
  <si>
    <r>
      <rPr>
        <b/>
        <sz val="10"/>
        <color theme="1"/>
        <rFont val="Calibri"/>
        <family val="2"/>
        <scheme val="minor"/>
      </rPr>
      <t>Gjykata Administrative e Shkallës së Parë</t>
    </r>
  </si>
  <si>
    <r>
      <rPr>
        <b/>
        <sz val="10"/>
        <rFont val="Calibri"/>
        <family val="2"/>
      </rPr>
      <t>Në pritje të gjykimit në fund të periudhës</t>
    </r>
  </si>
  <si>
    <r>
      <rPr>
        <b/>
        <sz val="10"/>
        <color theme="1"/>
        <rFont val="Calibri"/>
        <family val="2"/>
        <scheme val="minor"/>
      </rPr>
      <t>Çështje të gjykuara gjithsej</t>
    </r>
  </si>
  <si>
    <r>
      <rPr>
        <b/>
        <sz val="11"/>
        <color theme="1"/>
        <rFont val="Calibri"/>
        <family val="2"/>
        <scheme val="minor"/>
      </rPr>
      <t>VJETËRSIA E ÇËSHTJEVE NË PRITJE TË GJYKIMIT</t>
    </r>
  </si>
  <si>
    <r>
      <rPr>
        <b/>
        <sz val="10"/>
        <color theme="1"/>
        <rFont val="Calibri"/>
        <family val="2"/>
        <scheme val="minor"/>
      </rPr>
      <t>NUMRI I ÇËSHTJEVE NË PRITJE TË GJYKIMIT</t>
    </r>
  </si>
  <si>
    <r>
      <rPr>
        <b/>
        <sz val="10"/>
        <rFont val="Calibri"/>
        <family val="2"/>
        <scheme val="minor"/>
      </rPr>
      <t>PËRQINDJA E ÇËSHTJEVE NË PRITJE TË GJYKIMIT</t>
    </r>
  </si>
  <si>
    <r>
      <rPr>
        <b/>
        <sz val="10"/>
        <color theme="1"/>
        <rFont val="Calibri"/>
        <family val="2"/>
        <scheme val="minor"/>
      </rPr>
      <t>Totali i çështjeve të gjykuara për gjyqtar</t>
    </r>
  </si>
  <si>
    <r>
      <rPr>
        <b/>
        <sz val="10"/>
        <rFont val="Calibri"/>
        <family val="2"/>
        <scheme val="minor"/>
      </rPr>
      <t xml:space="preserve">ADMINISTRIMI I ÇËSHTJEVE </t>
    </r>
  </si>
  <si>
    <r>
      <rPr>
        <sz val="11"/>
        <color theme="1"/>
        <rFont val="Calibri"/>
        <family val="2"/>
        <scheme val="minor"/>
      </rPr>
      <t>Tabela nr. 1</t>
    </r>
  </si>
  <si>
    <r>
      <rPr>
        <sz val="11"/>
        <color theme="1"/>
        <rFont val="Calibri"/>
        <family val="2"/>
        <scheme val="minor"/>
      </rPr>
      <t>Tabela nr. 2</t>
    </r>
  </si>
  <si>
    <r>
      <rPr>
        <sz val="11"/>
        <color theme="1"/>
        <rFont val="Calibri"/>
        <family val="2"/>
        <scheme val="minor"/>
      </rPr>
      <t>Tabela nr. 3</t>
    </r>
  </si>
  <si>
    <r>
      <rPr>
        <b/>
        <sz val="10"/>
        <rFont val="Calibri"/>
        <family val="2"/>
        <scheme val="minor"/>
      </rPr>
      <t>% e çështjeve në pritje të gjykimit mbi 2 vjet</t>
    </r>
  </si>
  <si>
    <r>
      <rPr>
        <b/>
        <sz val="10"/>
        <rFont val="Calibri"/>
        <family val="2"/>
        <scheme val="minor"/>
      </rPr>
      <t>Në pritje të gjykimit në fillim të periudhës</t>
    </r>
  </si>
  <si>
    <r>
      <rPr>
        <b/>
        <sz val="10"/>
        <rFont val="Calibri"/>
        <family val="2"/>
        <scheme val="minor"/>
      </rPr>
      <t>Çështje të reja të paraqitura në gjykatë</t>
    </r>
  </si>
  <si>
    <r>
      <rPr>
        <b/>
        <sz val="10"/>
        <rFont val="Calibri"/>
        <family val="2"/>
        <scheme val="minor"/>
      </rPr>
      <t>Çështje të gjykuara</t>
    </r>
  </si>
  <si>
    <r>
      <rPr>
        <b/>
        <sz val="10"/>
        <rFont val="Calibri"/>
        <family val="2"/>
        <scheme val="minor"/>
      </rPr>
      <t>Në pritje të gjykimit në fund të periudhës</t>
    </r>
  </si>
  <si>
    <r>
      <rPr>
        <b/>
        <sz val="10"/>
        <rFont val="Calibri"/>
        <family val="2"/>
        <scheme val="minor"/>
      </rPr>
      <t>Çështje të regjistruara gjithsej</t>
    </r>
  </si>
  <si>
    <r>
      <rPr>
        <b/>
        <sz val="10"/>
        <rFont val="Calibri"/>
        <family val="2"/>
        <scheme val="minor"/>
      </rPr>
      <t>Nr.</t>
    </r>
  </si>
  <si>
    <r>
      <rPr>
        <b/>
        <sz val="10"/>
        <rFont val="Calibri"/>
        <family val="2"/>
        <scheme val="minor"/>
      </rPr>
      <t>%</t>
    </r>
  </si>
  <si>
    <r>
      <rPr>
        <b/>
        <sz val="10"/>
        <color theme="1"/>
        <rFont val="Calibri"/>
        <family val="2"/>
        <scheme val="minor"/>
      </rPr>
      <t>Në pritje të gjykimit në fund të periudhës</t>
    </r>
  </si>
  <si>
    <r>
      <rPr>
        <b/>
        <sz val="10"/>
        <rFont val="Calibri"/>
        <family val="2"/>
      </rPr>
      <t>&lt; 6 muaj</t>
    </r>
  </si>
  <si>
    <r>
      <rPr>
        <b/>
        <sz val="10"/>
        <rFont val="Calibri"/>
        <family val="2"/>
      </rPr>
      <t>6-12 muaj</t>
    </r>
  </si>
  <si>
    <r>
      <rPr>
        <b/>
        <sz val="10"/>
        <rFont val="Calibri"/>
        <family val="2"/>
      </rPr>
      <t>1-2 vjet</t>
    </r>
  </si>
  <si>
    <r>
      <rPr>
        <b/>
        <sz val="10"/>
        <rFont val="Calibri"/>
        <family val="2"/>
      </rPr>
      <t>2-3 vjet</t>
    </r>
  </si>
  <si>
    <r>
      <rPr>
        <b/>
        <sz val="10"/>
        <rFont val="Calibri"/>
        <family val="2"/>
      </rPr>
      <t>3-5 vjet</t>
    </r>
  </si>
  <si>
    <r>
      <rPr>
        <b/>
        <sz val="10"/>
        <rFont val="Calibri"/>
        <family val="2"/>
      </rPr>
      <t>&gt; 5 vjet</t>
    </r>
  </si>
  <si>
    <t xml:space="preserve">Marrëdhënie pune </t>
  </si>
  <si>
    <t>SEANCAT GJYQËSORE</t>
  </si>
  <si>
    <t>Numri i seancave gjyqësore</t>
  </si>
  <si>
    <t>Numri i seancave gjyqësore për çështje</t>
  </si>
  <si>
    <t>A.2</t>
  </si>
  <si>
    <t>Marrëdhënie pune</t>
  </si>
  <si>
    <t>B.</t>
  </si>
  <si>
    <t>Çështje administrative pa palë kundërshtare (të apeluara ose të juridiksionit fillestar)</t>
  </si>
  <si>
    <t>C.</t>
  </si>
  <si>
    <t>ÇËSHTJE ADMINISTRATIVE GJITHSEJ (A+B)</t>
  </si>
  <si>
    <t>Çështje administrative pa palë kundërshtare(të apeluara ose të juridiksionit fillestar)</t>
  </si>
  <si>
    <t>Tabela nr. 4</t>
  </si>
  <si>
    <t>GJITHSEJ (A+B)</t>
  </si>
  <si>
    <t>Çështje administrative me palë kundërshtare (A.1+A.2)(të apeluara ose të juridiksionit fillestar)</t>
  </si>
  <si>
    <t>A.</t>
  </si>
  <si>
    <t>A.1</t>
  </si>
  <si>
    <t xml:space="preserve">B. </t>
  </si>
  <si>
    <t>Durrës</t>
  </si>
  <si>
    <t>Gjirokastër</t>
  </si>
  <si>
    <t>Korçë</t>
  </si>
  <si>
    <t>D.</t>
  </si>
  <si>
    <t>Shkodër</t>
  </si>
  <si>
    <t>E.</t>
  </si>
  <si>
    <t>Tiranë</t>
  </si>
  <si>
    <t>F.</t>
  </si>
  <si>
    <t>Vlorë</t>
  </si>
  <si>
    <t>G.</t>
  </si>
  <si>
    <t>ÇËSHTJE ADMINISTRATIVE GJITHSEJ</t>
  </si>
  <si>
    <t>Çështje administrative me palë kundërshtare  (A.1+A.2)(të apeluara ose të juridiksionit fillestar)</t>
  </si>
  <si>
    <r>
      <t xml:space="preserve">Totali i çështjeve 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për gjyqtar</t>
    </r>
  </si>
  <si>
    <t>Totali i   çështjeve të mbartura për gjyqtar</t>
  </si>
  <si>
    <t>Administrative të përgjithshme</t>
  </si>
  <si>
    <t>STATISTIKAT PËR ÇËSHTJET ADMINISTRATIVE TË APELIT, SIPAS  GJYKATËS SË SHKALLËS SË PARË</t>
  </si>
  <si>
    <t>Lënie në fuqi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</si>
</sst>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" fontId="10" fillId="4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5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4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quotePrefix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2:AC34"/>
  <sheetViews>
    <sheetView zoomScale="110" zoomScaleNormal="110" workbookViewId="0">
      <pane xSplit="8" topLeftCell="I1" activePane="topRight" state="frozen"/>
      <selection activeCell="A10" sqref="A10"/>
      <selection pane="topRight" activeCell="F20" sqref="F20"/>
    </sheetView>
  </sheetViews>
  <sheetFormatPr defaultRowHeight="15" x14ac:dyDescent="0.25"/>
  <cols>
    <col min="2" max="2" width="4.7109375" customWidth="1"/>
    <col min="3" max="7" width="8.28515625" customWidth="1"/>
    <col min="8" max="8" width="9.140625" hidden="1" customWidth="1"/>
    <col min="9" max="14" width="10.28515625" customWidth="1"/>
    <col min="15" max="15" width="5.7109375" customWidth="1"/>
    <col min="16" max="16" width="10.28515625" customWidth="1"/>
    <col min="17" max="17" width="5.7109375" customWidth="1"/>
    <col min="18" max="18" width="10.28515625" customWidth="1"/>
    <col min="19" max="19" width="5.7109375" customWidth="1"/>
    <col min="20" max="20" width="10.28515625" customWidth="1"/>
    <col min="21" max="21" width="5.7109375" customWidth="1"/>
    <col min="22" max="28" width="10.28515625" customWidth="1"/>
  </cols>
  <sheetData>
    <row r="2" spans="2:29" ht="15" customHeight="1" x14ac:dyDescent="0.25">
      <c r="B2" s="99" t="s">
        <v>15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2"/>
    </row>
    <row r="3" spans="2:29" ht="15" customHeight="1" x14ac:dyDescent="0.2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/>
      <c r="O3" s="4"/>
      <c r="P3" s="4"/>
      <c r="Q3" s="4"/>
      <c r="R3" s="4"/>
      <c r="S3" s="4"/>
      <c r="T3" s="4"/>
      <c r="U3" s="4"/>
      <c r="V3" s="4"/>
      <c r="W3" s="1"/>
      <c r="X3" s="4"/>
      <c r="Y3" s="4"/>
      <c r="Z3" s="9"/>
      <c r="AA3" s="9"/>
      <c r="AB3" s="9"/>
      <c r="AC3" s="2"/>
    </row>
    <row r="4" spans="2:29" ht="15" customHeight="1" x14ac:dyDescent="0.25">
      <c r="B4" s="104" t="s">
        <v>32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</row>
    <row r="5" spans="2:29" ht="15" customHeight="1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</row>
    <row r="6" spans="2:29" ht="15" customHeight="1" x14ac:dyDescent="0.25">
      <c r="B6" s="74"/>
      <c r="C6" s="77" t="s">
        <v>19</v>
      </c>
      <c r="D6" s="78"/>
      <c r="E6" s="78"/>
      <c r="F6" s="78"/>
      <c r="G6" s="78"/>
      <c r="H6" s="79"/>
      <c r="I6" s="77" t="s">
        <v>40</v>
      </c>
      <c r="J6" s="78"/>
      <c r="K6" s="78"/>
      <c r="L6" s="78"/>
      <c r="M6" s="78"/>
      <c r="N6" s="105" t="s">
        <v>11</v>
      </c>
      <c r="O6" s="106"/>
      <c r="P6" s="106"/>
      <c r="Q6" s="108"/>
      <c r="R6" s="108"/>
      <c r="S6" s="108"/>
      <c r="T6" s="108"/>
      <c r="U6" s="108"/>
      <c r="V6" s="108"/>
      <c r="W6" s="105" t="s">
        <v>12</v>
      </c>
      <c r="X6" s="106"/>
      <c r="Y6" s="106"/>
      <c r="Z6" s="107"/>
      <c r="AA6" s="73" t="s">
        <v>60</v>
      </c>
      <c r="AB6" s="73"/>
    </row>
    <row r="7" spans="2:29" ht="15" customHeight="1" x14ac:dyDescent="0.25">
      <c r="B7" s="75"/>
      <c r="C7" s="80"/>
      <c r="D7" s="81"/>
      <c r="E7" s="81"/>
      <c r="F7" s="81"/>
      <c r="G7" s="81"/>
      <c r="H7" s="82"/>
      <c r="I7" s="73" t="s">
        <v>45</v>
      </c>
      <c r="J7" s="73" t="s">
        <v>46</v>
      </c>
      <c r="K7" s="74" t="s">
        <v>47</v>
      </c>
      <c r="L7" s="73" t="s">
        <v>48</v>
      </c>
      <c r="M7" s="73" t="s">
        <v>49</v>
      </c>
      <c r="N7" s="101" t="s">
        <v>4</v>
      </c>
      <c r="O7" s="79"/>
      <c r="P7" s="101" t="s">
        <v>5</v>
      </c>
      <c r="Q7" s="79"/>
      <c r="R7" s="101" t="s">
        <v>6</v>
      </c>
      <c r="S7" s="79"/>
      <c r="T7" s="101" t="s">
        <v>17</v>
      </c>
      <c r="U7" s="79"/>
      <c r="V7" s="74" t="s">
        <v>7</v>
      </c>
      <c r="W7" s="74" t="s">
        <v>2</v>
      </c>
      <c r="X7" s="74" t="s">
        <v>3</v>
      </c>
      <c r="Y7" s="74" t="s">
        <v>18</v>
      </c>
      <c r="Z7" s="74" t="s">
        <v>44</v>
      </c>
      <c r="AA7" s="74" t="s">
        <v>61</v>
      </c>
      <c r="AB7" s="74" t="s">
        <v>62</v>
      </c>
    </row>
    <row r="8" spans="2:29" x14ac:dyDescent="0.25">
      <c r="B8" s="75"/>
      <c r="C8" s="80"/>
      <c r="D8" s="81"/>
      <c r="E8" s="81"/>
      <c r="F8" s="81"/>
      <c r="G8" s="81"/>
      <c r="H8" s="82"/>
      <c r="I8" s="73"/>
      <c r="J8" s="73"/>
      <c r="K8" s="94"/>
      <c r="L8" s="73"/>
      <c r="M8" s="73"/>
      <c r="N8" s="80"/>
      <c r="O8" s="82"/>
      <c r="P8" s="80"/>
      <c r="Q8" s="82"/>
      <c r="R8" s="80"/>
      <c r="S8" s="82"/>
      <c r="T8" s="80"/>
      <c r="U8" s="82"/>
      <c r="V8" s="97"/>
      <c r="W8" s="94"/>
      <c r="X8" s="94"/>
      <c r="Y8" s="94"/>
      <c r="Z8" s="94"/>
      <c r="AA8" s="94"/>
      <c r="AB8" s="94"/>
    </row>
    <row r="9" spans="2:29" ht="15" customHeight="1" x14ac:dyDescent="0.25">
      <c r="B9" s="75"/>
      <c r="C9" s="80"/>
      <c r="D9" s="81"/>
      <c r="E9" s="81"/>
      <c r="F9" s="81"/>
      <c r="G9" s="81"/>
      <c r="H9" s="82"/>
      <c r="I9" s="73"/>
      <c r="J9" s="73"/>
      <c r="K9" s="95"/>
      <c r="L9" s="73"/>
      <c r="M9" s="73"/>
      <c r="N9" s="80"/>
      <c r="O9" s="82"/>
      <c r="P9" s="80"/>
      <c r="Q9" s="82"/>
      <c r="R9" s="80"/>
      <c r="S9" s="82"/>
      <c r="T9" s="80"/>
      <c r="U9" s="82"/>
      <c r="V9" s="95"/>
      <c r="W9" s="94"/>
      <c r="X9" s="94"/>
      <c r="Y9" s="94"/>
      <c r="Z9" s="94"/>
      <c r="AA9" s="94"/>
      <c r="AB9" s="94"/>
    </row>
    <row r="10" spans="2:29" x14ac:dyDescent="0.25">
      <c r="B10" s="75"/>
      <c r="C10" s="80"/>
      <c r="D10" s="81"/>
      <c r="E10" s="81"/>
      <c r="F10" s="81"/>
      <c r="G10" s="81"/>
      <c r="H10" s="82"/>
      <c r="I10" s="73"/>
      <c r="J10" s="73"/>
      <c r="K10" s="95"/>
      <c r="L10" s="73"/>
      <c r="M10" s="73"/>
      <c r="N10" s="80"/>
      <c r="O10" s="82"/>
      <c r="P10" s="80"/>
      <c r="Q10" s="82"/>
      <c r="R10" s="80"/>
      <c r="S10" s="82"/>
      <c r="T10" s="80"/>
      <c r="U10" s="82"/>
      <c r="V10" s="95"/>
      <c r="W10" s="94"/>
      <c r="X10" s="94"/>
      <c r="Y10" s="94"/>
      <c r="Z10" s="94"/>
      <c r="AA10" s="94"/>
      <c r="AB10" s="94"/>
    </row>
    <row r="11" spans="2:29" x14ac:dyDescent="0.25">
      <c r="B11" s="75"/>
      <c r="C11" s="80"/>
      <c r="D11" s="81"/>
      <c r="E11" s="81"/>
      <c r="F11" s="81"/>
      <c r="G11" s="81"/>
      <c r="H11" s="82"/>
      <c r="I11" s="73"/>
      <c r="J11" s="73"/>
      <c r="K11" s="95"/>
      <c r="L11" s="73"/>
      <c r="M11" s="73"/>
      <c r="N11" s="102"/>
      <c r="O11" s="103"/>
      <c r="P11" s="102"/>
      <c r="Q11" s="103"/>
      <c r="R11" s="102"/>
      <c r="S11" s="103"/>
      <c r="T11" s="102"/>
      <c r="U11" s="103"/>
      <c r="V11" s="95"/>
      <c r="W11" s="94"/>
      <c r="X11" s="94"/>
      <c r="Y11" s="94"/>
      <c r="Z11" s="94"/>
      <c r="AA11" s="94"/>
      <c r="AB11" s="94"/>
    </row>
    <row r="12" spans="2:29" x14ac:dyDescent="0.25">
      <c r="B12" s="75"/>
      <c r="C12" s="80"/>
      <c r="D12" s="81"/>
      <c r="E12" s="81"/>
      <c r="F12" s="81"/>
      <c r="G12" s="81"/>
      <c r="H12" s="82"/>
      <c r="I12" s="73"/>
      <c r="J12" s="73"/>
      <c r="K12" s="96"/>
      <c r="L12" s="73"/>
      <c r="M12" s="73"/>
      <c r="N12" s="30" t="s">
        <v>8</v>
      </c>
      <c r="O12" s="12" t="s">
        <v>9</v>
      </c>
      <c r="P12" s="30" t="s">
        <v>8</v>
      </c>
      <c r="Q12" s="13" t="s">
        <v>9</v>
      </c>
      <c r="R12" s="30" t="s">
        <v>8</v>
      </c>
      <c r="S12" s="13" t="s">
        <v>9</v>
      </c>
      <c r="T12" s="30" t="s">
        <v>8</v>
      </c>
      <c r="U12" s="13" t="s">
        <v>9</v>
      </c>
      <c r="V12" s="96"/>
      <c r="W12" s="98"/>
      <c r="X12" s="98"/>
      <c r="Y12" s="98"/>
      <c r="Z12" s="98"/>
      <c r="AA12" s="94"/>
      <c r="AB12" s="94"/>
    </row>
    <row r="13" spans="2:29" x14ac:dyDescent="0.25">
      <c r="B13" s="76"/>
      <c r="C13" s="83"/>
      <c r="D13" s="84"/>
      <c r="E13" s="84"/>
      <c r="F13" s="84"/>
      <c r="G13" s="84"/>
      <c r="H13" s="85"/>
      <c r="I13" s="12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12">
        <v>7</v>
      </c>
      <c r="P13" s="12">
        <v>8</v>
      </c>
      <c r="Q13" s="13">
        <v>9</v>
      </c>
      <c r="R13" s="12">
        <v>10</v>
      </c>
      <c r="S13" s="13">
        <v>11</v>
      </c>
      <c r="T13" s="12">
        <v>12</v>
      </c>
      <c r="U13" s="13">
        <v>13</v>
      </c>
      <c r="V13" s="12">
        <v>14</v>
      </c>
      <c r="W13" s="21">
        <v>15</v>
      </c>
      <c r="X13" s="21">
        <v>16</v>
      </c>
      <c r="Y13" s="21">
        <v>17</v>
      </c>
      <c r="Z13" s="11">
        <v>18</v>
      </c>
      <c r="AA13" s="12">
        <v>19</v>
      </c>
      <c r="AB13" s="12">
        <v>20</v>
      </c>
    </row>
    <row r="14" spans="2:29" s="60" customFormat="1" ht="23.1" customHeight="1" x14ac:dyDescent="0.25">
      <c r="B14" s="55" t="s">
        <v>73</v>
      </c>
      <c r="C14" s="89" t="s">
        <v>87</v>
      </c>
      <c r="D14" s="90"/>
      <c r="E14" s="90"/>
      <c r="F14" s="90"/>
      <c r="G14" s="90"/>
      <c r="H14" s="91"/>
      <c r="I14" s="32">
        <f>I15+I16</f>
        <v>0</v>
      </c>
      <c r="J14" s="32">
        <f>J15+J16</f>
        <v>0</v>
      </c>
      <c r="K14" s="32">
        <f>K15+K16</f>
        <v>0</v>
      </c>
      <c r="L14" s="32">
        <f>M14-K14</f>
        <v>0</v>
      </c>
      <c r="M14" s="32">
        <f>I14+J14</f>
        <v>0</v>
      </c>
      <c r="N14" s="32">
        <f>N15+N16</f>
        <v>0</v>
      </c>
      <c r="O14" s="32" t="e">
        <f t="shared" ref="O14:O18" si="0">N14/K14*100</f>
        <v>#DIV/0!</v>
      </c>
      <c r="P14" s="32">
        <f>P15+P16</f>
        <v>0</v>
      </c>
      <c r="Q14" s="32" t="e">
        <f t="shared" ref="Q14:Q18" si="1">P14/K14*100</f>
        <v>#DIV/0!</v>
      </c>
      <c r="R14" s="32">
        <f>R15+R16</f>
        <v>0</v>
      </c>
      <c r="S14" s="32" t="e">
        <f t="shared" ref="S14:S18" si="2">R14/K14*100</f>
        <v>#DIV/0!</v>
      </c>
      <c r="T14" s="32">
        <f>T15+T16</f>
        <v>0</v>
      </c>
      <c r="U14" s="32" t="e">
        <f t="shared" ref="U14:U18" si="3">T14/K14*100</f>
        <v>#DIV/0!</v>
      </c>
      <c r="V14" s="33"/>
      <c r="W14" s="32" t="e">
        <f>K14/J14*100</f>
        <v>#DIV/0!</v>
      </c>
      <c r="X14" s="32" t="e">
        <f t="shared" ref="X14:X18" si="4">L14/K14*365</f>
        <v>#DIV/0!</v>
      </c>
      <c r="Y14" s="32">
        <f>Y15+Y16</f>
        <v>0</v>
      </c>
      <c r="Z14" s="34" t="e">
        <f t="shared" ref="Z14:Z18" si="5">Y14/L14*100</f>
        <v>#DIV/0!</v>
      </c>
      <c r="AA14" s="32">
        <f>AA15+AA16</f>
        <v>0</v>
      </c>
      <c r="AB14" s="35" t="e">
        <f>AA14/K14</f>
        <v>#DIV/0!</v>
      </c>
    </row>
    <row r="15" spans="2:29" s="61" customFormat="1" ht="23.1" customHeight="1" x14ac:dyDescent="0.25">
      <c r="B15" s="56" t="s">
        <v>74</v>
      </c>
      <c r="C15" s="92" t="s">
        <v>90</v>
      </c>
      <c r="D15" s="92"/>
      <c r="E15" s="92"/>
      <c r="F15" s="92"/>
      <c r="G15" s="92"/>
      <c r="H15" s="93"/>
      <c r="I15" s="36"/>
      <c r="J15" s="36"/>
      <c r="K15" s="36"/>
      <c r="L15" s="45">
        <f t="shared" ref="L15:L18" si="6">M15-K15</f>
        <v>0</v>
      </c>
      <c r="M15" s="38">
        <f t="shared" ref="M15:M16" si="7">I15+J15</f>
        <v>0</v>
      </c>
      <c r="N15" s="36"/>
      <c r="O15" s="38" t="e">
        <f t="shared" si="0"/>
        <v>#DIV/0!</v>
      </c>
      <c r="P15" s="36"/>
      <c r="Q15" s="38" t="e">
        <f t="shared" si="1"/>
        <v>#DIV/0!</v>
      </c>
      <c r="R15" s="36"/>
      <c r="S15" s="38" t="e">
        <f t="shared" si="2"/>
        <v>#DIV/0!</v>
      </c>
      <c r="T15" s="36"/>
      <c r="U15" s="38" t="e">
        <f t="shared" si="3"/>
        <v>#DIV/0!</v>
      </c>
      <c r="V15" s="36"/>
      <c r="W15" s="38" t="e">
        <f t="shared" ref="W15:W16" si="8">K15/J15*100</f>
        <v>#DIV/0!</v>
      </c>
      <c r="X15" s="38" t="e">
        <f t="shared" si="4"/>
        <v>#DIV/0!</v>
      </c>
      <c r="Y15" s="36"/>
      <c r="Z15" s="39" t="e">
        <f t="shared" si="5"/>
        <v>#DIV/0!</v>
      </c>
      <c r="AA15" s="36"/>
      <c r="AB15" s="40" t="e">
        <f t="shared" ref="AB15:AB18" si="9">AA15/K15</f>
        <v>#DIV/0!</v>
      </c>
    </row>
    <row r="16" spans="2:29" s="61" customFormat="1" ht="23.1" customHeight="1" x14ac:dyDescent="0.25">
      <c r="B16" s="56" t="s">
        <v>63</v>
      </c>
      <c r="C16" s="92" t="s">
        <v>59</v>
      </c>
      <c r="D16" s="92"/>
      <c r="E16" s="92"/>
      <c r="F16" s="92"/>
      <c r="G16" s="92"/>
      <c r="H16" s="56"/>
      <c r="I16" s="36"/>
      <c r="J16" s="36"/>
      <c r="K16" s="36"/>
      <c r="L16" s="45">
        <f t="shared" si="6"/>
        <v>0</v>
      </c>
      <c r="M16" s="38">
        <f t="shared" si="7"/>
        <v>0</v>
      </c>
      <c r="N16" s="36"/>
      <c r="O16" s="38" t="e">
        <f t="shared" si="0"/>
        <v>#DIV/0!</v>
      </c>
      <c r="P16" s="36"/>
      <c r="Q16" s="38" t="e">
        <f t="shared" si="1"/>
        <v>#DIV/0!</v>
      </c>
      <c r="R16" s="36"/>
      <c r="S16" s="38" t="e">
        <f t="shared" si="2"/>
        <v>#DIV/0!</v>
      </c>
      <c r="T16" s="36"/>
      <c r="U16" s="38" t="e">
        <f t="shared" si="3"/>
        <v>#DIV/0!</v>
      </c>
      <c r="V16" s="36"/>
      <c r="W16" s="38" t="e">
        <f t="shared" si="8"/>
        <v>#DIV/0!</v>
      </c>
      <c r="X16" s="38" t="e">
        <f t="shared" si="4"/>
        <v>#DIV/0!</v>
      </c>
      <c r="Y16" s="36"/>
      <c r="Z16" s="39" t="e">
        <f t="shared" si="5"/>
        <v>#DIV/0!</v>
      </c>
      <c r="AA16" s="36"/>
      <c r="AB16" s="40" t="e">
        <f t="shared" si="9"/>
        <v>#DIV/0!</v>
      </c>
    </row>
    <row r="17" spans="2:28" s="60" customFormat="1" ht="23.1" customHeight="1" x14ac:dyDescent="0.25">
      <c r="B17" s="55" t="s">
        <v>75</v>
      </c>
      <c r="C17" s="87" t="s">
        <v>66</v>
      </c>
      <c r="D17" s="87"/>
      <c r="E17" s="87"/>
      <c r="F17" s="87"/>
      <c r="G17" s="87"/>
      <c r="H17" s="88"/>
      <c r="I17" s="33"/>
      <c r="J17" s="33"/>
      <c r="K17" s="33"/>
      <c r="L17" s="32">
        <f t="shared" si="6"/>
        <v>0</v>
      </c>
      <c r="M17" s="32">
        <f t="shared" ref="M17:M18" si="10">I17+J17</f>
        <v>0</v>
      </c>
      <c r="N17" s="33"/>
      <c r="O17" s="32" t="e">
        <f t="shared" si="0"/>
        <v>#DIV/0!</v>
      </c>
      <c r="P17" s="33"/>
      <c r="Q17" s="32" t="e">
        <f t="shared" si="1"/>
        <v>#DIV/0!</v>
      </c>
      <c r="R17" s="33"/>
      <c r="S17" s="32" t="e">
        <f t="shared" si="2"/>
        <v>#DIV/0!</v>
      </c>
      <c r="T17" s="33"/>
      <c r="U17" s="32" t="e">
        <f t="shared" si="3"/>
        <v>#DIV/0!</v>
      </c>
      <c r="V17" s="33"/>
      <c r="W17" s="32" t="e">
        <f>K17/J17*100</f>
        <v>#DIV/0!</v>
      </c>
      <c r="X17" s="32" t="e">
        <f t="shared" si="4"/>
        <v>#DIV/0!</v>
      </c>
      <c r="Y17" s="33"/>
      <c r="Z17" s="34" t="e">
        <f t="shared" si="5"/>
        <v>#DIV/0!</v>
      </c>
      <c r="AA17" s="33"/>
      <c r="AB17" s="35" t="e">
        <f t="shared" si="9"/>
        <v>#DIV/0!</v>
      </c>
    </row>
    <row r="18" spans="2:28" s="60" customFormat="1" ht="23.1" customHeight="1" x14ac:dyDescent="0.25">
      <c r="B18" s="28" t="s">
        <v>67</v>
      </c>
      <c r="C18" s="86" t="s">
        <v>68</v>
      </c>
      <c r="D18" s="86"/>
      <c r="E18" s="86"/>
      <c r="F18" s="86"/>
      <c r="G18" s="86"/>
      <c r="H18" s="28"/>
      <c r="I18" s="41">
        <f>I14+I17</f>
        <v>0</v>
      </c>
      <c r="J18" s="41">
        <f t="shared" ref="J18:K18" si="11">J14+J17</f>
        <v>0</v>
      </c>
      <c r="K18" s="41">
        <f t="shared" si="11"/>
        <v>0</v>
      </c>
      <c r="L18" s="41">
        <f t="shared" si="6"/>
        <v>0</v>
      </c>
      <c r="M18" s="41">
        <f t="shared" si="10"/>
        <v>0</v>
      </c>
      <c r="N18" s="41">
        <f>N14+N17</f>
        <v>0</v>
      </c>
      <c r="O18" s="41" t="e">
        <f t="shared" si="0"/>
        <v>#DIV/0!</v>
      </c>
      <c r="P18" s="41">
        <f>P14+P17</f>
        <v>0</v>
      </c>
      <c r="Q18" s="41" t="e">
        <f t="shared" si="1"/>
        <v>#DIV/0!</v>
      </c>
      <c r="R18" s="41">
        <f>R14+R17</f>
        <v>0</v>
      </c>
      <c r="S18" s="41" t="e">
        <f t="shared" si="2"/>
        <v>#DIV/0!</v>
      </c>
      <c r="T18" s="41">
        <f>T14+T17</f>
        <v>0</v>
      </c>
      <c r="U18" s="41" t="e">
        <f t="shared" si="3"/>
        <v>#DIV/0!</v>
      </c>
      <c r="V18" s="57"/>
      <c r="W18" s="41" t="e">
        <f t="shared" ref="W18" si="12">K18/J18*100</f>
        <v>#DIV/0!</v>
      </c>
      <c r="X18" s="41" t="e">
        <f t="shared" si="4"/>
        <v>#DIV/0!</v>
      </c>
      <c r="Y18" s="41">
        <f>Y14+Y17</f>
        <v>0</v>
      </c>
      <c r="Z18" s="42" t="e">
        <f t="shared" si="5"/>
        <v>#DIV/0!</v>
      </c>
      <c r="AA18" s="41">
        <f>AA14+AA17</f>
        <v>0</v>
      </c>
      <c r="AB18" s="43" t="e">
        <f t="shared" si="9"/>
        <v>#DIV/0!</v>
      </c>
    </row>
    <row r="19" spans="2:28" x14ac:dyDescent="0.25">
      <c r="B19" s="5"/>
      <c r="C19" s="6"/>
      <c r="D19" s="6"/>
      <c r="E19" s="6"/>
      <c r="F19" s="6"/>
      <c r="G19" s="6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2:28" x14ac:dyDescent="0.25">
      <c r="B20" t="s">
        <v>41</v>
      </c>
    </row>
    <row r="23" spans="2:28" ht="15" customHeight="1" x14ac:dyDescent="0.25">
      <c r="I23" s="71" t="s">
        <v>26</v>
      </c>
      <c r="J23" s="72"/>
      <c r="K23" s="72"/>
      <c r="L23" s="72"/>
      <c r="M23" s="72"/>
    </row>
    <row r="24" spans="2:28" x14ac:dyDescent="0.25">
      <c r="I24" s="71"/>
      <c r="J24" s="72"/>
      <c r="K24" s="72"/>
      <c r="L24" s="72"/>
      <c r="M24" s="72"/>
    </row>
    <row r="25" spans="2:28" x14ac:dyDescent="0.25">
      <c r="I25" s="71"/>
      <c r="J25" s="72"/>
      <c r="K25" s="72"/>
      <c r="L25" s="72"/>
      <c r="M25" s="72"/>
    </row>
    <row r="26" spans="2:28" x14ac:dyDescent="0.25">
      <c r="I26" s="67" t="s">
        <v>27</v>
      </c>
      <c r="J26" s="67" t="s">
        <v>28</v>
      </c>
      <c r="K26" s="67" t="s">
        <v>39</v>
      </c>
      <c r="L26" s="68" t="s">
        <v>88</v>
      </c>
      <c r="M26" s="67" t="s">
        <v>89</v>
      </c>
    </row>
    <row r="27" spans="2:28" x14ac:dyDescent="0.25">
      <c r="I27" s="67"/>
      <c r="J27" s="67"/>
      <c r="K27" s="67"/>
      <c r="L27" s="69"/>
      <c r="M27" s="67"/>
    </row>
    <row r="28" spans="2:28" x14ac:dyDescent="0.25">
      <c r="I28" s="67"/>
      <c r="J28" s="67"/>
      <c r="K28" s="67"/>
      <c r="L28" s="69"/>
      <c r="M28" s="67"/>
    </row>
    <row r="29" spans="2:28" x14ac:dyDescent="0.25">
      <c r="I29" s="67"/>
      <c r="J29" s="67"/>
      <c r="K29" s="67"/>
      <c r="L29" s="69"/>
      <c r="M29" s="67"/>
    </row>
    <row r="30" spans="2:28" x14ac:dyDescent="0.25">
      <c r="I30" s="67"/>
      <c r="J30" s="67"/>
      <c r="K30" s="67"/>
      <c r="L30" s="70"/>
      <c r="M30" s="67"/>
    </row>
    <row r="31" spans="2:28" x14ac:dyDescent="0.25">
      <c r="I31" s="15">
        <v>1</v>
      </c>
      <c r="J31" s="15">
        <v>2</v>
      </c>
      <c r="K31" s="15">
        <v>3</v>
      </c>
      <c r="L31" s="15">
        <v>4</v>
      </c>
      <c r="M31" s="66">
        <v>5</v>
      </c>
    </row>
    <row r="32" spans="2:28" x14ac:dyDescent="0.25">
      <c r="I32" s="46"/>
      <c r="J32" s="37" t="e">
        <f>J18/I32</f>
        <v>#DIV/0!</v>
      </c>
      <c r="K32" s="37" t="e">
        <f>K18/I32</f>
        <v>#DIV/0!</v>
      </c>
      <c r="L32" s="37" t="e">
        <f>M18/I32</f>
        <v>#DIV/0!</v>
      </c>
      <c r="M32" s="37" t="e">
        <f>L18/I32</f>
        <v>#DIV/0!</v>
      </c>
    </row>
    <row r="34" spans="9:9" x14ac:dyDescent="0.25">
      <c r="I34" t="s">
        <v>42</v>
      </c>
    </row>
  </sheetData>
  <mergeCells count="35">
    <mergeCell ref="V7:V12"/>
    <mergeCell ref="Y7:Y12"/>
    <mergeCell ref="W7:W12"/>
    <mergeCell ref="B2:AB2"/>
    <mergeCell ref="N7:O11"/>
    <mergeCell ref="P7:Q11"/>
    <mergeCell ref="R7:S11"/>
    <mergeCell ref="T7:U11"/>
    <mergeCell ref="AA6:AB6"/>
    <mergeCell ref="AA7:AA12"/>
    <mergeCell ref="AB7:AB12"/>
    <mergeCell ref="B4:AB5"/>
    <mergeCell ref="Z7:Z12"/>
    <mergeCell ref="W6:Z6"/>
    <mergeCell ref="X7:X12"/>
    <mergeCell ref="N6:V6"/>
    <mergeCell ref="L7:L12"/>
    <mergeCell ref="B6:B13"/>
    <mergeCell ref="C6:H13"/>
    <mergeCell ref="C18:G18"/>
    <mergeCell ref="I7:I12"/>
    <mergeCell ref="J7:J12"/>
    <mergeCell ref="C17:H17"/>
    <mergeCell ref="C14:H14"/>
    <mergeCell ref="C15:H15"/>
    <mergeCell ref="C16:G16"/>
    <mergeCell ref="I6:M6"/>
    <mergeCell ref="M7:M12"/>
    <mergeCell ref="K7:K12"/>
    <mergeCell ref="I26:I30"/>
    <mergeCell ref="J26:J30"/>
    <mergeCell ref="K26:K30"/>
    <mergeCell ref="L26:L30"/>
    <mergeCell ref="I23:M25"/>
    <mergeCell ref="M26:M30"/>
  </mergeCells>
  <pageMargins left="0.7" right="0.7" top="0.75" bottom="0.75" header="0.3" footer="0.3"/>
  <pageSetup paperSize="8" scale="79" orientation="landscape" horizontalDpi="4294967294" verticalDpi="4294967294" r:id="rId1"/>
  <ignoredErrors>
    <ignoredError sqref="U17 W17:X17 U14 W14:X14 U15:U16 W15:W16 X15:X16 J32:L32 U18 W18:X18" evalError="1" calculatedColumn="1"/>
    <ignoredError sqref="O18 O15:O16 O14 O17 S18 Q18 S15:S16 Q15:Q16 S14 Q14 Q17 S17 Z18 Z15:Z16 Z17 Z14 AB17 AB18 AB14 AB15:AB16" evalError="1" formula="1" calculatedColumn="1"/>
    <ignoredError sqref="R15:R16 R17 R14 AA15:AA16 AA14 AA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20"/>
  <sheetViews>
    <sheetView zoomScale="85" zoomScaleNormal="85" workbookViewId="0">
      <selection activeCell="B4" sqref="B4:R5"/>
    </sheetView>
  </sheetViews>
  <sheetFormatPr defaultRowHeight="15" x14ac:dyDescent="0.25"/>
  <cols>
    <col min="2" max="2" width="3.7109375" customWidth="1"/>
    <col min="3" max="5" width="8.28515625" customWidth="1"/>
    <col min="6" max="9" width="11.28515625" customWidth="1"/>
    <col min="10" max="10" width="5.7109375" customWidth="1"/>
    <col min="11" max="11" width="11.28515625" customWidth="1"/>
    <col min="12" max="12" width="5.7109375" customWidth="1"/>
    <col min="13" max="13" width="11.28515625" customWidth="1"/>
    <col min="14" max="14" width="5.7109375" customWidth="1"/>
    <col min="15" max="15" width="11.28515625" customWidth="1"/>
    <col min="16" max="16" width="5.7109375" customWidth="1"/>
    <col min="17" max="18" width="11.28515625" customWidth="1"/>
  </cols>
  <sheetData>
    <row r="2" spans="2:32" x14ac:dyDescent="0.25">
      <c r="B2" s="99" t="s">
        <v>15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</row>
    <row r="3" spans="2:32" x14ac:dyDescent="0.25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2:32" ht="15" customHeight="1" x14ac:dyDescent="0.25">
      <c r="B4" s="111" t="s">
        <v>91</v>
      </c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4"/>
    </row>
    <row r="5" spans="2:32" x14ac:dyDescent="0.25">
      <c r="B5" s="111"/>
      <c r="C5" s="115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7"/>
    </row>
    <row r="6" spans="2:32" ht="15" customHeight="1" x14ac:dyDescent="0.25">
      <c r="B6" s="118"/>
      <c r="C6" s="121" t="s">
        <v>33</v>
      </c>
      <c r="D6" s="122"/>
      <c r="E6" s="122"/>
      <c r="F6" s="69" t="s">
        <v>16</v>
      </c>
      <c r="G6" s="69" t="s">
        <v>13</v>
      </c>
      <c r="H6" s="128" t="s">
        <v>10</v>
      </c>
      <c r="I6" s="129"/>
      <c r="J6" s="129"/>
      <c r="K6" s="129"/>
      <c r="L6" s="129"/>
      <c r="M6" s="129"/>
      <c r="N6" s="129"/>
      <c r="O6" s="129"/>
      <c r="P6" s="130"/>
      <c r="Q6" s="69" t="s">
        <v>52</v>
      </c>
      <c r="R6" s="69" t="s">
        <v>14</v>
      </c>
    </row>
    <row r="7" spans="2:32" ht="15" customHeight="1" x14ac:dyDescent="0.25">
      <c r="B7" s="119"/>
      <c r="C7" s="123"/>
      <c r="D7" s="124"/>
      <c r="E7" s="124"/>
      <c r="F7" s="69"/>
      <c r="G7" s="69"/>
      <c r="H7" s="69" t="s">
        <v>35</v>
      </c>
      <c r="I7" s="77" t="s">
        <v>92</v>
      </c>
      <c r="J7" s="132"/>
      <c r="K7" s="77" t="s">
        <v>30</v>
      </c>
      <c r="L7" s="132"/>
      <c r="M7" s="77" t="s">
        <v>31</v>
      </c>
      <c r="N7" s="132"/>
      <c r="O7" s="77" t="s">
        <v>29</v>
      </c>
      <c r="P7" s="132"/>
      <c r="Q7" s="69"/>
      <c r="R7" s="69"/>
    </row>
    <row r="8" spans="2:32" x14ac:dyDescent="0.25">
      <c r="B8" s="119"/>
      <c r="C8" s="123"/>
      <c r="D8" s="124"/>
      <c r="E8" s="124"/>
      <c r="F8" s="69"/>
      <c r="G8" s="69"/>
      <c r="H8" s="69"/>
      <c r="I8" s="133"/>
      <c r="J8" s="134"/>
      <c r="K8" s="133"/>
      <c r="L8" s="134"/>
      <c r="M8" s="133"/>
      <c r="N8" s="134"/>
      <c r="O8" s="133"/>
      <c r="P8" s="134"/>
      <c r="Q8" s="69"/>
      <c r="R8" s="69"/>
    </row>
    <row r="9" spans="2:32" x14ac:dyDescent="0.25">
      <c r="B9" s="119"/>
      <c r="C9" s="123"/>
      <c r="D9" s="124"/>
      <c r="E9" s="124"/>
      <c r="F9" s="69"/>
      <c r="G9" s="69"/>
      <c r="H9" s="69"/>
      <c r="I9" s="135"/>
      <c r="J9" s="136"/>
      <c r="K9" s="135"/>
      <c r="L9" s="136"/>
      <c r="M9" s="135"/>
      <c r="N9" s="136"/>
      <c r="O9" s="135"/>
      <c r="P9" s="136"/>
      <c r="Q9" s="69"/>
      <c r="R9" s="69"/>
    </row>
    <row r="10" spans="2:32" x14ac:dyDescent="0.25">
      <c r="B10" s="119"/>
      <c r="C10" s="123"/>
      <c r="D10" s="124"/>
      <c r="E10" s="124"/>
      <c r="F10" s="127"/>
      <c r="G10" s="127"/>
      <c r="H10" s="69"/>
      <c r="I10" s="20" t="s">
        <v>50</v>
      </c>
      <c r="J10" s="20" t="s">
        <v>51</v>
      </c>
      <c r="K10" s="20" t="s">
        <v>50</v>
      </c>
      <c r="L10" s="20" t="s">
        <v>51</v>
      </c>
      <c r="M10" s="20" t="s">
        <v>50</v>
      </c>
      <c r="N10" s="20" t="s">
        <v>51</v>
      </c>
      <c r="O10" s="20" t="s">
        <v>8</v>
      </c>
      <c r="P10" s="20" t="s">
        <v>9</v>
      </c>
      <c r="Q10" s="131"/>
      <c r="R10" s="127"/>
    </row>
    <row r="11" spans="2:32" x14ac:dyDescent="0.25">
      <c r="B11" s="120"/>
      <c r="C11" s="125"/>
      <c r="D11" s="126"/>
      <c r="E11" s="126"/>
      <c r="F11" s="16">
        <v>1</v>
      </c>
      <c r="G11" s="16">
        <v>2</v>
      </c>
      <c r="H11" s="19">
        <v>3</v>
      </c>
      <c r="I11" s="12">
        <v>4</v>
      </c>
      <c r="J11" s="12">
        <v>5</v>
      </c>
      <c r="K11" s="12">
        <v>6</v>
      </c>
      <c r="L11" s="12">
        <v>7</v>
      </c>
      <c r="M11" s="12">
        <v>8</v>
      </c>
      <c r="N11" s="12">
        <v>9</v>
      </c>
      <c r="O11" s="12">
        <v>10</v>
      </c>
      <c r="P11" s="12">
        <v>11</v>
      </c>
      <c r="Q11" s="19">
        <v>12</v>
      </c>
      <c r="R11" s="16">
        <v>13</v>
      </c>
    </row>
    <row r="12" spans="2:32" s="44" customFormat="1" ht="15" customHeight="1" x14ac:dyDescent="0.25">
      <c r="B12" s="22" t="s">
        <v>73</v>
      </c>
      <c r="C12" s="137" t="s">
        <v>76</v>
      </c>
      <c r="D12" s="137"/>
      <c r="E12" s="137"/>
      <c r="F12" s="22"/>
      <c r="G12" s="22"/>
      <c r="H12" s="22"/>
      <c r="I12" s="29"/>
      <c r="J12" s="47" t="e">
        <f>I12/H12*100</f>
        <v>#DIV/0!</v>
      </c>
      <c r="K12" s="29"/>
      <c r="L12" s="47" t="e">
        <f>K12/H12*100</f>
        <v>#DIV/0!</v>
      </c>
      <c r="M12" s="29"/>
      <c r="N12" s="47" t="e">
        <f>M12/H12*100</f>
        <v>#DIV/0!</v>
      </c>
      <c r="O12" s="29"/>
      <c r="P12" s="47" t="e">
        <f>O12/H12*100</f>
        <v>#DIV/0!</v>
      </c>
      <c r="Q12" s="47">
        <f>R12-H12</f>
        <v>0</v>
      </c>
      <c r="R12" s="47">
        <f>F12+G12</f>
        <v>0</v>
      </c>
    </row>
    <row r="13" spans="2:32" s="44" customFormat="1" ht="15" customHeight="1" x14ac:dyDescent="0.25">
      <c r="B13" s="22" t="s">
        <v>65</v>
      </c>
      <c r="C13" s="109" t="s">
        <v>77</v>
      </c>
      <c r="D13" s="110"/>
      <c r="E13" s="110"/>
      <c r="F13" s="22"/>
      <c r="G13" s="22"/>
      <c r="H13" s="22"/>
      <c r="I13" s="29"/>
      <c r="J13" s="47" t="e">
        <f t="shared" ref="J13:J18" si="0">I13/H13*100</f>
        <v>#DIV/0!</v>
      </c>
      <c r="K13" s="29"/>
      <c r="L13" s="47" t="e">
        <f t="shared" ref="L13:L18" si="1">K13/H13*100</f>
        <v>#DIV/0!</v>
      </c>
      <c r="M13" s="29"/>
      <c r="N13" s="47" t="e">
        <f t="shared" ref="N13:N18" si="2">M13/H13*100</f>
        <v>#DIV/0!</v>
      </c>
      <c r="O13" s="29"/>
      <c r="P13" s="47" t="e">
        <f t="shared" ref="P13:P18" si="3">O13/H13*100</f>
        <v>#DIV/0!</v>
      </c>
      <c r="Q13" s="47">
        <f t="shared" ref="Q13:Q18" si="4">R13-H13</f>
        <v>0</v>
      </c>
      <c r="R13" s="47">
        <f t="shared" ref="R13:R18" si="5">F13+G13</f>
        <v>0</v>
      </c>
    </row>
    <row r="14" spans="2:32" s="44" customFormat="1" ht="15" customHeight="1" x14ac:dyDescent="0.25">
      <c r="B14" s="22" t="s">
        <v>67</v>
      </c>
      <c r="C14" s="109" t="s">
        <v>78</v>
      </c>
      <c r="D14" s="110"/>
      <c r="E14" s="110"/>
      <c r="F14" s="22"/>
      <c r="G14" s="22"/>
      <c r="H14" s="22"/>
      <c r="I14" s="29"/>
      <c r="J14" s="47" t="e">
        <f t="shared" si="0"/>
        <v>#DIV/0!</v>
      </c>
      <c r="K14" s="29"/>
      <c r="L14" s="47" t="e">
        <f t="shared" si="1"/>
        <v>#DIV/0!</v>
      </c>
      <c r="M14" s="29"/>
      <c r="N14" s="47" t="e">
        <f t="shared" si="2"/>
        <v>#DIV/0!</v>
      </c>
      <c r="O14" s="29"/>
      <c r="P14" s="47" t="e">
        <f t="shared" si="3"/>
        <v>#DIV/0!</v>
      </c>
      <c r="Q14" s="47">
        <f t="shared" si="4"/>
        <v>0</v>
      </c>
      <c r="R14" s="47">
        <f t="shared" si="5"/>
        <v>0</v>
      </c>
    </row>
    <row r="15" spans="2:32" s="44" customFormat="1" ht="15" customHeight="1" x14ac:dyDescent="0.25">
      <c r="B15" s="22" t="s">
        <v>79</v>
      </c>
      <c r="C15" s="109" t="s">
        <v>80</v>
      </c>
      <c r="D15" s="138"/>
      <c r="E15" s="138"/>
      <c r="F15" s="22"/>
      <c r="G15" s="22"/>
      <c r="H15" s="22"/>
      <c r="I15" s="29"/>
      <c r="J15" s="47" t="e">
        <f t="shared" si="0"/>
        <v>#DIV/0!</v>
      </c>
      <c r="K15" s="29"/>
      <c r="L15" s="47" t="e">
        <f t="shared" si="1"/>
        <v>#DIV/0!</v>
      </c>
      <c r="M15" s="29"/>
      <c r="N15" s="47" t="e">
        <f t="shared" si="2"/>
        <v>#DIV/0!</v>
      </c>
      <c r="O15" s="29"/>
      <c r="P15" s="47" t="e">
        <f t="shared" si="3"/>
        <v>#DIV/0!</v>
      </c>
      <c r="Q15" s="47">
        <f t="shared" si="4"/>
        <v>0</v>
      </c>
      <c r="R15" s="47">
        <f t="shared" si="5"/>
        <v>0</v>
      </c>
    </row>
    <row r="16" spans="2:32" s="44" customFormat="1" ht="15" customHeight="1" x14ac:dyDescent="0.25">
      <c r="B16" s="22" t="s">
        <v>81</v>
      </c>
      <c r="C16" s="109" t="s">
        <v>82</v>
      </c>
      <c r="D16" s="110"/>
      <c r="E16" s="110"/>
      <c r="F16" s="22"/>
      <c r="G16" s="22"/>
      <c r="H16" s="22"/>
      <c r="I16" s="29"/>
      <c r="J16" s="47" t="e">
        <f t="shared" si="0"/>
        <v>#DIV/0!</v>
      </c>
      <c r="K16" s="29"/>
      <c r="L16" s="47" t="e">
        <f t="shared" si="1"/>
        <v>#DIV/0!</v>
      </c>
      <c r="M16" s="29"/>
      <c r="N16" s="47" t="e">
        <f t="shared" si="2"/>
        <v>#DIV/0!</v>
      </c>
      <c r="O16" s="29"/>
      <c r="P16" s="47" t="e">
        <f t="shared" si="3"/>
        <v>#DIV/0!</v>
      </c>
      <c r="Q16" s="47">
        <f t="shared" si="4"/>
        <v>0</v>
      </c>
      <c r="R16" s="47">
        <f t="shared" si="5"/>
        <v>0</v>
      </c>
    </row>
    <row r="17" spans="2:18" s="44" customFormat="1" ht="15" customHeight="1" x14ac:dyDescent="0.25">
      <c r="B17" s="22" t="s">
        <v>83</v>
      </c>
      <c r="C17" s="109" t="s">
        <v>84</v>
      </c>
      <c r="D17" s="110"/>
      <c r="E17" s="110"/>
      <c r="F17" s="22"/>
      <c r="G17" s="22"/>
      <c r="H17" s="22"/>
      <c r="I17" s="29"/>
      <c r="J17" s="47" t="e">
        <f t="shared" si="0"/>
        <v>#DIV/0!</v>
      </c>
      <c r="K17" s="29"/>
      <c r="L17" s="47" t="e">
        <f t="shared" si="1"/>
        <v>#DIV/0!</v>
      </c>
      <c r="M17" s="29"/>
      <c r="N17" s="47" t="e">
        <f t="shared" si="2"/>
        <v>#DIV/0!</v>
      </c>
      <c r="O17" s="29"/>
      <c r="P17" s="47" t="e">
        <f t="shared" si="3"/>
        <v>#DIV/0!</v>
      </c>
      <c r="Q17" s="47">
        <f t="shared" si="4"/>
        <v>0</v>
      </c>
      <c r="R17" s="47">
        <f t="shared" si="5"/>
        <v>0</v>
      </c>
    </row>
    <row r="18" spans="2:18" s="26" customFormat="1" ht="31.5" customHeight="1" x14ac:dyDescent="0.25">
      <c r="B18" s="31" t="s">
        <v>85</v>
      </c>
      <c r="C18" s="139" t="s">
        <v>86</v>
      </c>
      <c r="D18" s="140"/>
      <c r="E18" s="140"/>
      <c r="F18" s="48">
        <f>F12+F13+F14+F15+F16+F17</f>
        <v>0</v>
      </c>
      <c r="G18" s="48">
        <f>G12+G13+G14+G15+G16+G17</f>
        <v>0</v>
      </c>
      <c r="H18" s="48">
        <f>H12+H13+H14+H15+H16+H17</f>
        <v>0</v>
      </c>
      <c r="I18" s="48">
        <f>I12+I13+I14+I15+I16+I17</f>
        <v>0</v>
      </c>
      <c r="J18" s="48" t="e">
        <f t="shared" si="0"/>
        <v>#DIV/0!</v>
      </c>
      <c r="K18" s="48">
        <f>K12+K13+K14+K15+K16+K17</f>
        <v>0</v>
      </c>
      <c r="L18" s="48" t="e">
        <f t="shared" si="1"/>
        <v>#DIV/0!</v>
      </c>
      <c r="M18" s="48">
        <f>M12+M13+M14+M15+M16+M17</f>
        <v>0</v>
      </c>
      <c r="N18" s="48" t="e">
        <f t="shared" si="2"/>
        <v>#DIV/0!</v>
      </c>
      <c r="O18" s="48">
        <f>O12+O13+O14+O15+O16+O17</f>
        <v>0</v>
      </c>
      <c r="P18" s="48" t="e">
        <f t="shared" si="3"/>
        <v>#DIV/0!</v>
      </c>
      <c r="Q18" s="48">
        <f t="shared" si="4"/>
        <v>0</v>
      </c>
      <c r="R18" s="48">
        <f t="shared" si="5"/>
        <v>0</v>
      </c>
    </row>
    <row r="20" spans="2:18" x14ac:dyDescent="0.25">
      <c r="B20" t="s">
        <v>43</v>
      </c>
    </row>
  </sheetData>
  <mergeCells count="21">
    <mergeCell ref="C14:E14"/>
    <mergeCell ref="C15:E15"/>
    <mergeCell ref="C16:E16"/>
    <mergeCell ref="C17:E17"/>
    <mergeCell ref="C18:E18"/>
    <mergeCell ref="C13:E13"/>
    <mergeCell ref="B2:AF2"/>
    <mergeCell ref="B4:R5"/>
    <mergeCell ref="B6:B11"/>
    <mergeCell ref="C6:E11"/>
    <mergeCell ref="F6:F10"/>
    <mergeCell ref="G6:G10"/>
    <mergeCell ref="H6:P6"/>
    <mergeCell ref="Q6:Q10"/>
    <mergeCell ref="R6:R10"/>
    <mergeCell ref="H7:H10"/>
    <mergeCell ref="I7:J9"/>
    <mergeCell ref="K7:L9"/>
    <mergeCell ref="M7:N9"/>
    <mergeCell ref="O7:P9"/>
    <mergeCell ref="C12:E12"/>
  </mergeCells>
  <pageMargins left="0.7" right="0.7" top="0.75" bottom="0.75" header="0.3" footer="0.3"/>
  <pageSetup paperSize="8" scale="66" orientation="landscape" r:id="rId1"/>
  <ignoredErrors>
    <ignoredError sqref="J12:J17 L12:L17 N12:N17 P12:P18" evalError="1" calculatedColumn="1"/>
    <ignoredError sqref="J18 N18 L18" evalError="1" formula="1" calculatedColumn="1"/>
    <ignoredError sqref="M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9"/>
  <sheetViews>
    <sheetView tabSelected="1" zoomScale="85" zoomScaleNormal="85" workbookViewId="0">
      <selection activeCell="C13" sqref="C13:F13"/>
    </sheetView>
  </sheetViews>
  <sheetFormatPr defaultRowHeight="15" x14ac:dyDescent="0.25"/>
  <cols>
    <col min="1" max="1" width="9.140625" customWidth="1"/>
    <col min="2" max="2" width="5.7109375" customWidth="1"/>
    <col min="3" max="6" width="9.7109375" customWidth="1"/>
    <col min="7" max="13" width="9.140625" customWidth="1"/>
  </cols>
  <sheetData>
    <row r="2" spans="1:33" x14ac:dyDescent="0.25">
      <c r="B2" s="99" t="s">
        <v>15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</row>
    <row r="3" spans="1:33" x14ac:dyDescent="0.25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3" ht="15" customHeight="1" x14ac:dyDescent="0.25">
      <c r="B4" s="111" t="s">
        <v>36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5"/>
      <c r="O4" s="155"/>
      <c r="P4" s="155"/>
      <c r="Q4" s="155"/>
      <c r="R4" s="155"/>
      <c r="S4" s="155"/>
    </row>
    <row r="5" spans="1:33" x14ac:dyDescent="0.2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  <c r="O5" s="155"/>
      <c r="P5" s="155"/>
      <c r="Q5" s="155"/>
      <c r="R5" s="155"/>
      <c r="S5" s="155"/>
    </row>
    <row r="6" spans="1:33" ht="15" customHeight="1" x14ac:dyDescent="0.25">
      <c r="B6" s="156" t="s">
        <v>20</v>
      </c>
      <c r="C6" s="154"/>
      <c r="D6" s="154"/>
      <c r="E6" s="154"/>
      <c r="F6" s="154"/>
      <c r="G6" s="67" t="s">
        <v>37</v>
      </c>
      <c r="H6" s="67"/>
      <c r="I6" s="67"/>
      <c r="J6" s="67"/>
      <c r="K6" s="67"/>
      <c r="L6" s="67"/>
      <c r="M6" s="67"/>
      <c r="N6" s="73" t="s">
        <v>38</v>
      </c>
      <c r="O6" s="73"/>
      <c r="P6" s="73"/>
      <c r="Q6" s="73"/>
      <c r="R6" s="73"/>
      <c r="S6" s="73"/>
    </row>
    <row r="7" spans="1:33" ht="15" customHeight="1" x14ac:dyDescent="0.25">
      <c r="B7" s="154"/>
      <c r="C7" s="154"/>
      <c r="D7" s="154"/>
      <c r="E7" s="154"/>
      <c r="F7" s="154"/>
      <c r="G7" s="141" t="s">
        <v>34</v>
      </c>
      <c r="H7" s="141" t="s">
        <v>53</v>
      </c>
      <c r="I7" s="141" t="s">
        <v>54</v>
      </c>
      <c r="J7" s="141" t="s">
        <v>55</v>
      </c>
      <c r="K7" s="141" t="s">
        <v>56</v>
      </c>
      <c r="L7" s="141" t="s">
        <v>57</v>
      </c>
      <c r="M7" s="144" t="s">
        <v>58</v>
      </c>
      <c r="N7" s="144" t="s">
        <v>4</v>
      </c>
      <c r="O7" s="144" t="s">
        <v>21</v>
      </c>
      <c r="P7" s="144" t="s">
        <v>22</v>
      </c>
      <c r="Q7" s="144" t="s">
        <v>23</v>
      </c>
      <c r="R7" s="144" t="s">
        <v>24</v>
      </c>
      <c r="S7" s="144" t="s">
        <v>25</v>
      </c>
    </row>
    <row r="8" spans="1:33" x14ac:dyDescent="0.25">
      <c r="B8" s="154"/>
      <c r="C8" s="154"/>
      <c r="D8" s="154"/>
      <c r="E8" s="154"/>
      <c r="F8" s="154"/>
      <c r="G8" s="142"/>
      <c r="H8" s="142"/>
      <c r="I8" s="142"/>
      <c r="J8" s="142"/>
      <c r="K8" s="142"/>
      <c r="L8" s="142"/>
      <c r="M8" s="145"/>
      <c r="N8" s="145"/>
      <c r="O8" s="145"/>
      <c r="P8" s="145"/>
      <c r="Q8" s="145"/>
      <c r="R8" s="145"/>
      <c r="S8" s="145"/>
    </row>
    <row r="9" spans="1:33" x14ac:dyDescent="0.25">
      <c r="B9" s="154"/>
      <c r="C9" s="154"/>
      <c r="D9" s="154"/>
      <c r="E9" s="154"/>
      <c r="F9" s="154"/>
      <c r="G9" s="142"/>
      <c r="H9" s="142"/>
      <c r="I9" s="142"/>
      <c r="J9" s="142"/>
      <c r="K9" s="142"/>
      <c r="L9" s="142"/>
      <c r="M9" s="145"/>
      <c r="N9" s="145"/>
      <c r="O9" s="145"/>
      <c r="P9" s="145"/>
      <c r="Q9" s="145"/>
      <c r="R9" s="145"/>
      <c r="S9" s="145"/>
    </row>
    <row r="10" spans="1:33" x14ac:dyDescent="0.25">
      <c r="B10" s="154"/>
      <c r="C10" s="154"/>
      <c r="D10" s="154"/>
      <c r="E10" s="154"/>
      <c r="F10" s="154"/>
      <c r="G10" s="143"/>
      <c r="H10" s="143"/>
      <c r="I10" s="143"/>
      <c r="J10" s="143"/>
      <c r="K10" s="143"/>
      <c r="L10" s="143"/>
      <c r="M10" s="145"/>
      <c r="N10" s="145"/>
      <c r="O10" s="145"/>
      <c r="P10" s="145"/>
      <c r="Q10" s="145"/>
      <c r="R10" s="145"/>
      <c r="S10" s="145"/>
    </row>
    <row r="11" spans="1:33" ht="28.5" customHeight="1" x14ac:dyDescent="0.25">
      <c r="B11" s="154"/>
      <c r="C11" s="154"/>
      <c r="D11" s="154"/>
      <c r="E11" s="154"/>
      <c r="F11" s="154"/>
      <c r="G11" s="27">
        <v>1</v>
      </c>
      <c r="H11" s="25">
        <v>2</v>
      </c>
      <c r="I11" s="25">
        <v>3</v>
      </c>
      <c r="J11" s="13">
        <v>4</v>
      </c>
      <c r="K11" s="13">
        <v>5</v>
      </c>
      <c r="L11" s="13">
        <v>6</v>
      </c>
      <c r="M11" s="25">
        <v>7</v>
      </c>
      <c r="N11" s="25">
        <v>8</v>
      </c>
      <c r="O11" s="25">
        <v>9</v>
      </c>
      <c r="P11" s="13">
        <v>10</v>
      </c>
      <c r="Q11" s="13">
        <v>11</v>
      </c>
      <c r="R11" s="13">
        <v>12</v>
      </c>
      <c r="S11" s="25">
        <v>13</v>
      </c>
    </row>
    <row r="12" spans="1:33" s="60" customFormat="1" ht="26.1" customHeight="1" x14ac:dyDescent="0.25">
      <c r="B12" s="10" t="s">
        <v>0</v>
      </c>
      <c r="C12" s="153" t="s">
        <v>72</v>
      </c>
      <c r="D12" s="153"/>
      <c r="E12" s="153"/>
      <c r="F12" s="153"/>
      <c r="G12" s="52">
        <f>ADMIN_CASES!L14</f>
        <v>0</v>
      </c>
      <c r="H12" s="49">
        <f t="shared" ref="H12:M12" si="0">H13+H14</f>
        <v>0</v>
      </c>
      <c r="I12" s="49">
        <f t="shared" si="0"/>
        <v>0</v>
      </c>
      <c r="J12" s="49">
        <f t="shared" si="0"/>
        <v>0</v>
      </c>
      <c r="K12" s="49">
        <f t="shared" si="0"/>
        <v>0</v>
      </c>
      <c r="L12" s="49">
        <f t="shared" si="0"/>
        <v>0</v>
      </c>
      <c r="M12" s="49">
        <f t="shared" si="0"/>
        <v>0</v>
      </c>
      <c r="N12" s="53" t="e">
        <f>H12/G12*100</f>
        <v>#DIV/0!</v>
      </c>
      <c r="O12" s="53" t="e">
        <f>I12/G12*100</f>
        <v>#DIV/0!</v>
      </c>
      <c r="P12" s="53" t="e">
        <f>J12/G12*100</f>
        <v>#DIV/0!</v>
      </c>
      <c r="Q12" s="53" t="e">
        <f>K12/G12*100</f>
        <v>#DIV/0!</v>
      </c>
      <c r="R12" s="53" t="e">
        <f>L12/G12*100</f>
        <v>#DIV/0!</v>
      </c>
      <c r="S12" s="53" t="e">
        <f>M12/G12*100</f>
        <v>#DIV/0!</v>
      </c>
    </row>
    <row r="13" spans="1:33" s="60" customFormat="1" ht="26.1" customHeight="1" x14ac:dyDescent="0.25">
      <c r="B13" s="14" t="s">
        <v>1</v>
      </c>
      <c r="C13" s="146" t="s">
        <v>90</v>
      </c>
      <c r="D13" s="147"/>
      <c r="E13" s="147"/>
      <c r="F13" s="148"/>
      <c r="G13" s="51">
        <f>ADMIN_CASES!L15</f>
        <v>0</v>
      </c>
      <c r="H13" s="58"/>
      <c r="I13" s="58"/>
      <c r="J13" s="58"/>
      <c r="K13" s="58"/>
      <c r="L13" s="58"/>
      <c r="M13" s="58"/>
      <c r="N13" s="54" t="e">
        <f>H13/G13*100</f>
        <v>#DIV/0!</v>
      </c>
      <c r="O13" s="54" t="e">
        <f>I13/G13*100</f>
        <v>#DIV/0!</v>
      </c>
      <c r="P13" s="54" t="e">
        <f>J13/G13*100</f>
        <v>#DIV/0!</v>
      </c>
      <c r="Q13" s="54" t="e">
        <f>K13/G13*100</f>
        <v>#DIV/0!</v>
      </c>
      <c r="R13" s="54" t="e">
        <f>L13/G13*100</f>
        <v>#DIV/0!</v>
      </c>
      <c r="S13" s="54" t="e">
        <f>M13/G13*100</f>
        <v>#DIV/0!</v>
      </c>
    </row>
    <row r="14" spans="1:33" s="60" customFormat="1" ht="26.1" customHeight="1" x14ac:dyDescent="0.25">
      <c r="B14" s="14" t="s">
        <v>63</v>
      </c>
      <c r="C14" s="146" t="s">
        <v>64</v>
      </c>
      <c r="D14" s="147"/>
      <c r="E14" s="147"/>
      <c r="F14" s="148"/>
      <c r="G14" s="51">
        <f>ADMIN_CASES!L16</f>
        <v>0</v>
      </c>
      <c r="H14" s="58"/>
      <c r="I14" s="58"/>
      <c r="J14" s="58"/>
      <c r="K14" s="58"/>
      <c r="L14" s="58"/>
      <c r="M14" s="58"/>
      <c r="N14" s="54" t="e">
        <f t="shared" ref="N14:N16" si="1">H14/G14*100</f>
        <v>#DIV/0!</v>
      </c>
      <c r="O14" s="54" t="e">
        <f t="shared" ref="O14:O16" si="2">I14/G14*100</f>
        <v>#DIV/0!</v>
      </c>
      <c r="P14" s="54" t="e">
        <f t="shared" ref="P14:P16" si="3">J14/G14*100</f>
        <v>#DIV/0!</v>
      </c>
      <c r="Q14" s="54" t="e">
        <f t="shared" ref="Q14:Q16" si="4">K14/G14*100</f>
        <v>#DIV/0!</v>
      </c>
      <c r="R14" s="54" t="e">
        <f t="shared" ref="R14:R16" si="5">L14/G14*100</f>
        <v>#DIV/0!</v>
      </c>
      <c r="S14" s="54" t="e">
        <f t="shared" ref="S14:S16" si="6">M14/G14*100</f>
        <v>#DIV/0!</v>
      </c>
    </row>
    <row r="15" spans="1:33" s="60" customFormat="1" ht="26.1" customHeight="1" x14ac:dyDescent="0.25">
      <c r="A15" s="64"/>
      <c r="B15" s="50" t="s">
        <v>65</v>
      </c>
      <c r="C15" s="149" t="s">
        <v>69</v>
      </c>
      <c r="D15" s="150"/>
      <c r="E15" s="150"/>
      <c r="F15" s="151"/>
      <c r="G15" s="52">
        <f>ADMIN_CASES!L17</f>
        <v>0</v>
      </c>
      <c r="H15" s="59"/>
      <c r="I15" s="59"/>
      <c r="J15" s="59"/>
      <c r="K15" s="59"/>
      <c r="L15" s="59"/>
      <c r="M15" s="59"/>
      <c r="N15" s="49" t="e">
        <f t="shared" si="1"/>
        <v>#DIV/0!</v>
      </c>
      <c r="O15" s="49" t="e">
        <f t="shared" si="2"/>
        <v>#DIV/0!</v>
      </c>
      <c r="P15" s="49" t="e">
        <f t="shared" si="3"/>
        <v>#DIV/0!</v>
      </c>
      <c r="Q15" s="49" t="e">
        <f t="shared" si="4"/>
        <v>#DIV/0!</v>
      </c>
      <c r="R15" s="49" t="e">
        <f t="shared" si="5"/>
        <v>#DIV/0!</v>
      </c>
      <c r="S15" s="49" t="e">
        <f t="shared" si="6"/>
        <v>#DIV/0!</v>
      </c>
    </row>
    <row r="16" spans="1:33" s="62" customFormat="1" ht="26.1" customHeight="1" x14ac:dyDescent="0.25">
      <c r="B16" s="63" t="s">
        <v>67</v>
      </c>
      <c r="C16" s="152" t="s">
        <v>71</v>
      </c>
      <c r="D16" s="152"/>
      <c r="E16" s="152"/>
      <c r="F16" s="152"/>
      <c r="G16" s="41">
        <f t="shared" ref="G16:M16" si="7">G12+G15</f>
        <v>0</v>
      </c>
      <c r="H16" s="41">
        <f t="shared" si="7"/>
        <v>0</v>
      </c>
      <c r="I16" s="41">
        <f t="shared" si="7"/>
        <v>0</v>
      </c>
      <c r="J16" s="41">
        <f t="shared" si="7"/>
        <v>0</v>
      </c>
      <c r="K16" s="41">
        <f t="shared" si="7"/>
        <v>0</v>
      </c>
      <c r="L16" s="41">
        <f t="shared" si="7"/>
        <v>0</v>
      </c>
      <c r="M16" s="41">
        <f t="shared" si="7"/>
        <v>0</v>
      </c>
      <c r="N16" s="48" t="e">
        <f t="shared" si="1"/>
        <v>#DIV/0!</v>
      </c>
      <c r="O16" s="48" t="e">
        <f t="shared" si="2"/>
        <v>#DIV/0!</v>
      </c>
      <c r="P16" s="48" t="e">
        <f t="shared" si="3"/>
        <v>#DIV/0!</v>
      </c>
      <c r="Q16" s="48" t="e">
        <f t="shared" si="4"/>
        <v>#DIV/0!</v>
      </c>
      <c r="R16" s="48" t="e">
        <f t="shared" si="5"/>
        <v>#DIV/0!</v>
      </c>
      <c r="S16" s="48" t="e">
        <f t="shared" si="6"/>
        <v>#DIV/0!</v>
      </c>
    </row>
    <row r="17" spans="2:19" x14ac:dyDescent="0.25"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2:19" x14ac:dyDescent="0.25"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  <row r="19" spans="2:19" x14ac:dyDescent="0.25">
      <c r="B19" s="65" t="s">
        <v>70</v>
      </c>
    </row>
  </sheetData>
  <mergeCells count="23">
    <mergeCell ref="C15:F15"/>
    <mergeCell ref="C13:F13"/>
    <mergeCell ref="C16:F16"/>
    <mergeCell ref="B2:AG2"/>
    <mergeCell ref="Q7:Q10"/>
    <mergeCell ref="R7:R10"/>
    <mergeCell ref="S7:S10"/>
    <mergeCell ref="C12:F12"/>
    <mergeCell ref="O7:O10"/>
    <mergeCell ref="P7:P10"/>
    <mergeCell ref="B4:S5"/>
    <mergeCell ref="N7:N10"/>
    <mergeCell ref="B6:F11"/>
    <mergeCell ref="G6:M6"/>
    <mergeCell ref="N6:S6"/>
    <mergeCell ref="G7:G10"/>
    <mergeCell ref="L7:L10"/>
    <mergeCell ref="M7:M10"/>
    <mergeCell ref="J7:J10"/>
    <mergeCell ref="K7:K10"/>
    <mergeCell ref="C14:F14"/>
    <mergeCell ref="H7:H10"/>
    <mergeCell ref="I7:I10"/>
  </mergeCells>
  <pageMargins left="0.7" right="0.7" top="0.75" bottom="0.75" header="0.3" footer="0.3"/>
  <pageSetup paperSize="8" scale="64" orientation="landscape" r:id="rId1"/>
  <ignoredErrors>
    <ignoredError sqref="N12:S13" evalError="1" calculatedColumn="1"/>
    <ignoredError sqref="N14:S1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ADMIN_CASES</vt:lpstr>
      <vt:lpstr>STATS BY 1 INST COURT</vt:lpstr>
      <vt:lpstr>ADMIN_AGE_PEND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Germinario</dc:creator>
  <cp:lastModifiedBy>Brikena Ukperaj</cp:lastModifiedBy>
  <cp:lastPrinted>2021-01-11T11:23:39Z</cp:lastPrinted>
  <dcterms:created xsi:type="dcterms:W3CDTF">2020-10-05T08:57:35Z</dcterms:created>
  <dcterms:modified xsi:type="dcterms:W3CDTF">2021-02-03T16:03:36Z</dcterms:modified>
</cp:coreProperties>
</file>